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017" sheetId="1" r:id="rId1"/>
  </sheets>
  <definedNames>
    <definedName name="_xlnm.Print_Area" localSheetId="0">'2017'!$A$1:$G$80</definedName>
  </definedNames>
  <calcPr fullCalcOnLoad="1"/>
</workbook>
</file>

<file path=xl/sharedStrings.xml><?xml version="1.0" encoding="utf-8"?>
<sst xmlns="http://schemas.openxmlformats.org/spreadsheetml/2006/main" count="86" uniqueCount="72">
  <si>
    <t>ООО «Ремонтно-Строительное Управление №5»</t>
  </si>
  <si>
    <t>Наименование и описание продукции</t>
  </si>
  <si>
    <t>расход кг(л)/
1кв. м</t>
  </si>
  <si>
    <t>Цена 
за упаковку, 
руб.</t>
  </si>
  <si>
    <t>цена за м2, руб</t>
  </si>
  <si>
    <t>ВОДНО-ДИСПЕРСИОННЫЕ КРАСКИ</t>
  </si>
  <si>
    <t>Краска моющаяся 
для внутренних работ</t>
  </si>
  <si>
    <r>
      <t xml:space="preserve">Краска для внутренних работ
</t>
    </r>
  </si>
  <si>
    <r>
      <t xml:space="preserve">ОПТИМА Краска для стен и потолков </t>
    </r>
  </si>
  <si>
    <r>
      <t xml:space="preserve">Краска для фасадных работ </t>
    </r>
  </si>
  <si>
    <r>
      <t xml:space="preserve">ОПТИМА Краска для фасадных работ </t>
    </r>
  </si>
  <si>
    <r>
      <t xml:space="preserve">Краска для потолка СУПЕРБЕЛАЯ
</t>
    </r>
  </si>
  <si>
    <r>
      <t xml:space="preserve">Краска для фасадных работ (БАЗА С)
</t>
    </r>
  </si>
  <si>
    <r>
      <t xml:space="preserve">Краска для внутренних работ (БАЗА С)
</t>
    </r>
  </si>
  <si>
    <t>ГОТОВЫЕ МАТЕРИАЛЫ ДЛЯ ПОДГОТОВКИ ПОВЕРХНОСТЕЙ</t>
  </si>
  <si>
    <t>Грунт на акриловый основе с кварцевым наполнителем для подготовки поверхности под  последующую декоративную отделку</t>
  </si>
  <si>
    <r>
      <t>Грунт укрепляющий  глубокого проникновения</t>
    </r>
  </si>
  <si>
    <t>Грунт укрепляющий глубокого проникновения 
на акриловой основе</t>
  </si>
  <si>
    <t>МАТЕРИАЛЫ ПО ДЕРЕВУ</t>
  </si>
  <si>
    <t>Пропитка ЭКОБИО</t>
  </si>
  <si>
    <t>Пропитка для защиты деревянных изделий и конструкций</t>
  </si>
  <si>
    <t>Пропитка ОГНЕБИОЩИТ</t>
  </si>
  <si>
    <t>Пропитка для защиты древесины от воспламенения и биопоражений</t>
  </si>
  <si>
    <t>Пропитка ТОНИРУЮЩАЯ</t>
  </si>
  <si>
    <t>Тонирующий антисептик с УФ-фильтром на акрилатной основе для долговременной защиты и отделки древесины</t>
  </si>
  <si>
    <t>МАТЕРИАЛЫ ПО КАМНЮ</t>
  </si>
  <si>
    <t>Пропитка Естественный камень</t>
  </si>
  <si>
    <t>Пропитка для защиты природного и искусственного камня</t>
  </si>
  <si>
    <t>Пропитка Мокрый камень</t>
  </si>
  <si>
    <t>1,0-1,5</t>
  </si>
  <si>
    <t>2,5-3,0</t>
  </si>
  <si>
    <t>0,7-1,1</t>
  </si>
  <si>
    <t>0,5-1,3</t>
  </si>
  <si>
    <r>
      <t xml:space="preserve">ROLERDEKO XL  крупнорельефная "шуба"
</t>
    </r>
    <r>
      <rPr>
        <sz val="8"/>
        <rFont val="Verdana"/>
        <family val="2"/>
      </rPr>
      <t>Изготовлено на основе акриловых сополимеров в водной эмульсии и минеральных наполнителей.</t>
    </r>
  </si>
  <si>
    <r>
      <t xml:space="preserve">ROLERDEKO  мелкорельефная "шуба".
</t>
    </r>
    <r>
      <rPr>
        <sz val="8"/>
        <rFont val="Verdana"/>
        <family val="2"/>
      </rPr>
      <t>Изготовлена на акриловой эмульсионной основе с добавлением мелкой мраморной крошки.</t>
    </r>
  </si>
  <si>
    <t>2,0-2,5</t>
  </si>
  <si>
    <t>крупная (К)- 2,5-3,0мм</t>
  </si>
  <si>
    <t>мелкая (М)- 1,2-2,0мм</t>
  </si>
  <si>
    <t>1,5-2,5</t>
  </si>
  <si>
    <t>микро (S)- 2,5-3,0мм</t>
  </si>
  <si>
    <r>
      <t xml:space="preserve">DECOSTONE-"КОРОЕД"
</t>
    </r>
    <r>
      <rPr>
        <sz val="8"/>
        <rFont val="Verdana"/>
        <family val="2"/>
      </rPr>
      <t>Декоративное покрытие с добавлением крупного наполнителя 3-х фракций</t>
    </r>
  </si>
  <si>
    <t>0,7-1,5</t>
  </si>
  <si>
    <r>
      <t xml:space="preserve">Грунт -Концентрат  
ГИДРОСТОП укрепляющий 
</t>
    </r>
    <r>
      <rPr>
        <sz val="8"/>
        <rFont val="Verdana"/>
        <family val="2"/>
      </rPr>
      <t>для наружных и внутренних работ</t>
    </r>
  </si>
  <si>
    <t>Влагостойкая матовая краска на акриловой
сополимерной основе для интерьерных работ</t>
  </si>
  <si>
    <t>Матовая краска на акриловой сополимерной основе для интерьерных работ</t>
  </si>
  <si>
    <t xml:space="preserve">Матовая краска на акриловой сополимерной основе для фасадных работ </t>
  </si>
  <si>
    <t>Матовая акриловая краска  для потолков и помещений с минимальной нагрузкой на поверхности</t>
  </si>
  <si>
    <t>Матовая краска на акриловой сополимерной основе для фасадных работ 
Представлена прозрачной базой С (для колеровки в насыщенные тона)</t>
  </si>
  <si>
    <t>Матовая краска на акриловой сополимерной основе для интерьерных работ. Представлена прозрачной базой С (для колеровки в насыщенные тона)</t>
  </si>
  <si>
    <t>Грунт БЕТОН-КОНТАКТ - НОВИНКА!!!</t>
  </si>
  <si>
    <t>Адгезионный грунт для наружных и внутренних работ</t>
  </si>
  <si>
    <t>3,5-4,0</t>
  </si>
  <si>
    <r>
      <t xml:space="preserve">Грунт укрывающий 
</t>
    </r>
    <r>
      <rPr>
        <sz val="8"/>
        <rFont val="Verdana"/>
        <family val="2"/>
      </rPr>
      <t>с кварцевым наполнителем 
В1- белый, под колеровку
В2- серый, под светлые цвета мраморных штукатурок</t>
    </r>
  </si>
  <si>
    <r>
      <t xml:space="preserve">ОПТИМА Грунт укрепляющий  </t>
    </r>
  </si>
  <si>
    <t>Расход кг(л)/
м2</t>
  </si>
  <si>
    <t>Уп-ка,
кг</t>
  </si>
  <si>
    <r>
      <t xml:space="preserve">Грунт укрепляющий концентрированный глубокого проникновения
</t>
    </r>
    <r>
      <rPr>
        <b/>
        <sz val="8"/>
        <rFont val="Verdana"/>
        <family val="2"/>
      </rPr>
      <t>Допускается разбавление 1:10</t>
    </r>
  </si>
  <si>
    <r>
      <t xml:space="preserve">SANDECO- </t>
    </r>
    <r>
      <rPr>
        <sz val="8"/>
        <rFont val="Verdana"/>
        <family val="2"/>
      </rPr>
      <t>Фактурная  краска  с эффектом песка. Изготовлена на основе акриловых сополимеров с добавлением мелких мраморных гранул</t>
    </r>
  </si>
  <si>
    <r>
      <t>Минераллит -</t>
    </r>
    <r>
      <rPr>
        <sz val="8"/>
        <rFont val="Verdana"/>
        <family val="2"/>
      </rPr>
      <t xml:space="preserve"> мраморная штукатурка, изготовленная из отечественного мраморного гранулята
средняя фракция 0,5-1,0мм</t>
    </r>
  </si>
  <si>
    <r>
      <rPr>
        <b/>
        <sz val="8"/>
        <rFont val="Verdana"/>
        <family val="2"/>
      </rPr>
      <t>ОПТИМА Ролерная штукатурка</t>
    </r>
    <r>
      <rPr>
        <sz val="8"/>
        <rFont val="Verdana"/>
        <family val="2"/>
      </rPr>
      <t xml:space="preserve"> (аналог ROLERDEKO)
мелкорельефная шуба</t>
    </r>
  </si>
  <si>
    <t xml:space="preserve">125445, г.Москва, Валдайский проезд, д.16                    т/ф(495) 956-16-19, 956-16-20 </t>
  </si>
  <si>
    <t>Уп-ка, кг</t>
  </si>
  <si>
    <r>
      <t xml:space="preserve">ОПТИМА "ШАГРЕНЬ" - </t>
    </r>
    <r>
      <rPr>
        <b/>
        <i/>
        <sz val="8"/>
        <rFont val="Verdana"/>
        <family val="2"/>
      </rPr>
      <t>НОВИНКА!!!</t>
    </r>
    <r>
      <rPr>
        <sz val="8"/>
        <rFont val="Verdana"/>
        <family val="2"/>
      </rPr>
      <t xml:space="preserve">
Шпаклевка декоративно-отделочная для внутренних работ
</t>
    </r>
    <r>
      <rPr>
        <b/>
        <i/>
        <sz val="8"/>
        <rFont val="Verdana"/>
        <family val="2"/>
      </rPr>
      <t>(ЗАКАЗ ОТ 1,3 тн)</t>
    </r>
    <r>
      <rPr>
        <sz val="8"/>
        <rFont val="Verdana"/>
        <family val="2"/>
      </rPr>
      <t xml:space="preserve">
Изготовлена на водоэмульсионной основе для заполнения сколов и трещин, выравнивания стен и потолков, для создания декоративного эффекта "шуба".</t>
    </r>
  </si>
  <si>
    <r>
      <t xml:space="preserve">ОПТИМА "КОРОЕД 2мм" - </t>
    </r>
    <r>
      <rPr>
        <b/>
        <i/>
        <sz val="8"/>
        <rFont val="Verdana"/>
        <family val="2"/>
      </rPr>
      <t>НОВИНКА!!!</t>
    </r>
    <r>
      <rPr>
        <sz val="8"/>
        <rFont val="Verdana"/>
        <family val="2"/>
      </rPr>
      <t xml:space="preserve">
Текстурное покрытие с эффектом "мокрая стена", "короед" для фасадных и интерьерных работ. Изготовлена на акриловой основе с добавлением крупного наполнителя 2мм.</t>
    </r>
  </si>
  <si>
    <r>
      <t xml:space="preserve">ФАКТУРНАЯ КРАСКА - </t>
    </r>
    <r>
      <rPr>
        <b/>
        <i/>
        <sz val="8"/>
        <rFont val="Verdana"/>
        <family val="2"/>
      </rPr>
      <t>НОВИНКА!!!</t>
    </r>
    <r>
      <rPr>
        <sz val="8"/>
        <rFont val="Verdana"/>
        <family val="2"/>
      </rPr>
      <t xml:space="preserve">
Мелкорельефная "шубка" для внутренних работ</t>
    </r>
  </si>
  <si>
    <t>Цена 
за упаковку</t>
  </si>
  <si>
    <t>0,2-0,6 кг</t>
  </si>
  <si>
    <t>0,1-0,4 кг</t>
  </si>
  <si>
    <t>0,15-0,3 кг</t>
  </si>
  <si>
    <t>0,2-0,3 кг</t>
  </si>
  <si>
    <t>0,15- 0,3 кг</t>
  </si>
  <si>
    <t xml:space="preserve"> ПРАЙС-ЛИСТ 2018
ДЕКОРАТИВНО-ОТДЕЛОЧНЫЕ МАТЕРИАЛЫ 
ТМ Prorab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</si>
</sst>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0.0"/>
    <numFmt numFmtId="167" formatCode="#,##0.0&quot;р.&quot;"/>
    <numFmt numFmtId="168" formatCode="_-* #,##0.0&quot;р.&quot;_-;\-* #,##0.0&quot;р.&quot;_-;_-* &quot;-&quot;??&quot;р.&quot;_-;_-@_-"/>
    <numFmt numFmtId="169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sz val="10"/>
      <name val="Arial Cyr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165" fontId="6" fillId="0" borderId="0" xfId="0" applyNumberFormat="1" applyFont="1" applyBorder="1" applyAlignment="1">
      <alignment horizontal="right" vertical="top" wrapText="1"/>
    </xf>
    <xf numFmtId="44" fontId="4" fillId="0" borderId="0" xfId="42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 horizontal="center"/>
    </xf>
    <xf numFmtId="165" fontId="10" fillId="0" borderId="0" xfId="44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165" fontId="3" fillId="0" borderId="0" xfId="44" applyNumberFormat="1" applyFont="1" applyFill="1" applyAlignment="1">
      <alignment horizontal="right"/>
    </xf>
    <xf numFmtId="44" fontId="4" fillId="0" borderId="0" xfId="44" applyFont="1" applyFill="1" applyAlignment="1">
      <alignment/>
    </xf>
    <xf numFmtId="16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4" fontId="13" fillId="0" borderId="10" xfId="44" applyFont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6" fontId="8" fillId="0" borderId="11" xfId="62" applyNumberFormat="1" applyFont="1" applyFill="1" applyBorder="1" applyAlignment="1">
      <alignment horizontal="center" vertical="center"/>
    </xf>
    <xf numFmtId="165" fontId="13" fillId="0" borderId="13" xfId="44" applyNumberFormat="1" applyFont="1" applyFill="1" applyBorder="1" applyAlignment="1">
      <alignment horizontal="right" vertical="center"/>
    </xf>
    <xf numFmtId="166" fontId="8" fillId="0" borderId="14" xfId="62" applyNumberFormat="1" applyFont="1" applyFill="1" applyBorder="1" applyAlignment="1">
      <alignment horizontal="center" vertical="center"/>
    </xf>
    <xf numFmtId="165" fontId="13" fillId="0" borderId="15" xfId="44" applyNumberFormat="1" applyFont="1" applyFill="1" applyBorder="1" applyAlignment="1">
      <alignment horizontal="right" vertical="center"/>
    </xf>
    <xf numFmtId="166" fontId="8" fillId="0" borderId="16" xfId="62" applyNumberFormat="1" applyFont="1" applyFill="1" applyBorder="1" applyAlignment="1">
      <alignment horizontal="center" vertical="center"/>
    </xf>
    <xf numFmtId="165" fontId="13" fillId="0" borderId="17" xfId="44" applyNumberFormat="1" applyFont="1" applyFill="1" applyBorder="1" applyAlignment="1">
      <alignment horizontal="right" vertical="center"/>
    </xf>
    <xf numFmtId="166" fontId="8" fillId="0" borderId="18" xfId="62" applyNumberFormat="1" applyFont="1" applyFill="1" applyBorder="1" applyAlignment="1">
      <alignment horizontal="center" vertical="center"/>
    </xf>
    <xf numFmtId="165" fontId="13" fillId="0" borderId="18" xfId="44" applyNumberFormat="1" applyFont="1" applyFill="1" applyBorder="1" applyAlignment="1">
      <alignment horizontal="right" vertical="center"/>
    </xf>
    <xf numFmtId="165" fontId="13" fillId="0" borderId="14" xfId="44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166" fontId="8" fillId="0" borderId="0" xfId="62" applyNumberFormat="1" applyFont="1" applyFill="1" applyBorder="1" applyAlignment="1">
      <alignment horizontal="center" vertical="center"/>
    </xf>
    <xf numFmtId="165" fontId="13" fillId="0" borderId="0" xfId="44" applyNumberFormat="1" applyFont="1" applyFill="1" applyBorder="1" applyAlignment="1">
      <alignment horizontal="right" vertical="center"/>
    </xf>
    <xf numFmtId="165" fontId="13" fillId="0" borderId="19" xfId="44" applyNumberFormat="1" applyFont="1" applyFill="1" applyBorder="1" applyAlignment="1">
      <alignment horizontal="right" vertical="center"/>
    </xf>
    <xf numFmtId="165" fontId="13" fillId="0" borderId="20" xfId="44" applyNumberFormat="1" applyFont="1" applyFill="1" applyBorder="1" applyAlignment="1">
      <alignment horizontal="right" vertical="center"/>
    </xf>
    <xf numFmtId="165" fontId="13" fillId="0" borderId="21" xfId="44" applyNumberFormat="1" applyFont="1" applyFill="1" applyBorder="1" applyAlignment="1">
      <alignment horizontal="right" vertical="center"/>
    </xf>
    <xf numFmtId="4" fontId="14" fillId="33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7" fontId="8" fillId="0" borderId="0" xfId="44" applyNumberFormat="1" applyFont="1" applyFill="1" applyBorder="1" applyAlignment="1">
      <alignment horizontal="center" vertical="center"/>
    </xf>
    <xf numFmtId="166" fontId="8" fillId="0" borderId="23" xfId="62" applyNumberFormat="1" applyFont="1" applyFill="1" applyBorder="1" applyAlignment="1">
      <alignment horizontal="center" vertical="center"/>
    </xf>
    <xf numFmtId="165" fontId="13" fillId="0" borderId="11" xfId="44" applyNumberFormat="1" applyFont="1" applyFill="1" applyBorder="1" applyAlignment="1">
      <alignment horizontal="right" vertical="center"/>
    </xf>
    <xf numFmtId="165" fontId="13" fillId="0" borderId="16" xfId="44" applyNumberFormat="1" applyFont="1" applyFill="1" applyBorder="1" applyAlignment="1">
      <alignment horizontal="right" vertical="center"/>
    </xf>
    <xf numFmtId="165" fontId="13" fillId="0" borderId="23" xfId="44" applyNumberFormat="1" applyFont="1" applyFill="1" applyBorder="1" applyAlignment="1">
      <alignment horizontal="right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5" fontId="11" fillId="0" borderId="16" xfId="44" applyNumberFormat="1" applyFont="1" applyBorder="1" applyAlignment="1">
      <alignment horizontal="center" vertical="center" wrapText="1"/>
    </xf>
    <xf numFmtId="44" fontId="13" fillId="33" borderId="24" xfId="44" applyFont="1" applyFill="1" applyBorder="1" applyAlignment="1">
      <alignment horizontal="center" vertical="center" wrapText="1"/>
    </xf>
    <xf numFmtId="44" fontId="8" fillId="33" borderId="25" xfId="44" applyFont="1" applyFill="1" applyBorder="1" applyAlignment="1">
      <alignment vertical="center" wrapText="1"/>
    </xf>
    <xf numFmtId="44" fontId="8" fillId="33" borderId="26" xfId="44" applyFont="1" applyFill="1" applyBorder="1" applyAlignment="1">
      <alignment vertical="center" wrapText="1"/>
    </xf>
    <xf numFmtId="44" fontId="8" fillId="33" borderId="27" xfId="44" applyFont="1" applyFill="1" applyBorder="1" applyAlignment="1">
      <alignment vertical="center" wrapText="1"/>
    </xf>
    <xf numFmtId="7" fontId="8" fillId="0" borderId="28" xfId="44" applyNumberFormat="1" applyFont="1" applyFill="1" applyBorder="1" applyAlignment="1">
      <alignment horizontal="center" vertical="center"/>
    </xf>
    <xf numFmtId="7" fontId="8" fillId="0" borderId="29" xfId="44" applyNumberFormat="1" applyFont="1" applyFill="1" applyBorder="1" applyAlignment="1">
      <alignment horizontal="center" vertical="center"/>
    </xf>
    <xf numFmtId="7" fontId="8" fillId="0" borderId="30" xfId="44" applyNumberFormat="1" applyFont="1" applyFill="1" applyBorder="1" applyAlignment="1">
      <alignment horizontal="center" vertical="center"/>
    </xf>
    <xf numFmtId="7" fontId="8" fillId="0" borderId="31" xfId="44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right" vertical="center"/>
    </xf>
    <xf numFmtId="165" fontId="13" fillId="0" borderId="16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4" fillId="33" borderId="19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166" fontId="14" fillId="0" borderId="19" xfId="62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9" fontId="14" fillId="0" borderId="19" xfId="57" applyFont="1" applyFill="1" applyBorder="1" applyAlignment="1">
      <alignment horizontal="left" vertical="center" wrapText="1"/>
    </xf>
    <xf numFmtId="9" fontId="14" fillId="0" borderId="18" xfId="57" applyFont="1" applyFill="1" applyBorder="1" applyAlignment="1">
      <alignment horizontal="left" vertical="center" wrapText="1"/>
    </xf>
    <xf numFmtId="166" fontId="14" fillId="0" borderId="16" xfId="62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166" fontId="8" fillId="0" borderId="13" xfId="62" applyNumberFormat="1" applyFont="1" applyFill="1" applyBorder="1" applyAlignment="1">
      <alignment horizontal="center" vertical="center"/>
    </xf>
    <xf numFmtId="166" fontId="8" fillId="0" borderId="19" xfId="62" applyNumberFormat="1" applyFont="1" applyFill="1" applyBorder="1" applyAlignment="1">
      <alignment horizontal="center" vertical="center"/>
    </xf>
    <xf numFmtId="166" fontId="8" fillId="0" borderId="16" xfId="62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66" fontId="8" fillId="0" borderId="23" xfId="62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11" fillId="33" borderId="42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6</xdr:col>
      <xdr:colOff>142875</xdr:colOff>
      <xdr:row>3</xdr:row>
      <xdr:rowOff>0</xdr:rowOff>
    </xdr:to>
    <xdr:pic>
      <xdr:nvPicPr>
        <xdr:cNvPr id="1" name="Рисунок 2" descr="Prorab Лого горизонтальный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667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I11" sqref="I11"/>
    </sheetView>
  </sheetViews>
  <sheetFormatPr defaultColWidth="8.8515625" defaultRowHeight="15"/>
  <cols>
    <col min="1" max="1" width="26.421875" style="8" customWidth="1"/>
    <col min="2" max="2" width="29.140625" style="9" customWidth="1"/>
    <col min="3" max="3" width="6.28125" style="10" customWidth="1"/>
    <col min="4" max="4" width="9.00390625" style="10" customWidth="1"/>
    <col min="5" max="5" width="11.421875" style="11" customWidth="1"/>
    <col min="6" max="6" width="12.57421875" style="29" customWidth="1"/>
    <col min="7" max="7" width="5.57421875" style="13" customWidth="1"/>
    <col min="8" max="8" width="9.7109375" style="14" bestFit="1" customWidth="1"/>
    <col min="9" max="251" width="9.140625" style="12" customWidth="1"/>
    <col min="252" max="252" width="28.28125" style="12" customWidth="1"/>
    <col min="253" max="253" width="38.00390625" style="12" customWidth="1"/>
    <col min="254" max="254" width="8.8515625" style="12" bestFit="1" customWidth="1"/>
    <col min="255" max="16384" width="8.8515625" style="12" customWidth="1"/>
  </cols>
  <sheetData>
    <row r="1" spans="1:8" s="3" customFormat="1" ht="17.25" customHeight="1">
      <c r="A1" s="133" t="s">
        <v>0</v>
      </c>
      <c r="B1" s="133"/>
      <c r="C1" s="133"/>
      <c r="D1" s="133"/>
      <c r="E1" s="133"/>
      <c r="F1" s="133"/>
      <c r="G1" s="1"/>
      <c r="H1" s="2"/>
    </row>
    <row r="2" spans="1:8" s="3" customFormat="1" ht="15" customHeight="1" thickBot="1">
      <c r="A2" s="134" t="s">
        <v>60</v>
      </c>
      <c r="B2" s="135"/>
      <c r="C2" s="135"/>
      <c r="D2" s="135"/>
      <c r="E2" s="135"/>
      <c r="F2" s="135"/>
      <c r="G2" s="1"/>
      <c r="H2" s="2"/>
    </row>
    <row r="3" spans="1:8" s="3" customFormat="1" ht="4.5" customHeight="1" thickTop="1">
      <c r="A3" s="4"/>
      <c r="B3" s="4"/>
      <c r="C3" s="4"/>
      <c r="D3" s="6"/>
      <c r="E3" s="5"/>
      <c r="F3" s="7"/>
      <c r="G3" s="1"/>
      <c r="H3" s="2"/>
    </row>
    <row r="4" ht="4.5" customHeight="1"/>
    <row r="5" spans="1:8" s="3" customFormat="1" ht="27" customHeight="1">
      <c r="A5" s="132" t="s">
        <v>71</v>
      </c>
      <c r="B5" s="132"/>
      <c r="C5" s="132"/>
      <c r="D5" s="132"/>
      <c r="E5" s="132"/>
      <c r="F5" s="132"/>
      <c r="G5" s="1"/>
      <c r="H5" s="2"/>
    </row>
    <row r="6" spans="1:8" s="31" customFormat="1" ht="21.75" customHeight="1">
      <c r="A6" s="132"/>
      <c r="B6" s="132"/>
      <c r="C6" s="132"/>
      <c r="D6" s="132"/>
      <c r="E6" s="132"/>
      <c r="F6" s="132"/>
      <c r="G6" s="1"/>
      <c r="H6" s="30"/>
    </row>
    <row r="7" spans="1:8" s="3" customFormat="1" ht="3" customHeight="1" thickBot="1">
      <c r="A7" s="55"/>
      <c r="B7" s="55"/>
      <c r="C7" s="55"/>
      <c r="D7" s="55"/>
      <c r="E7" s="55"/>
      <c r="F7" s="55"/>
      <c r="G7" s="1"/>
      <c r="H7" s="2"/>
    </row>
    <row r="8" spans="1:8" s="24" customFormat="1" ht="34.5" thickBot="1">
      <c r="A8" s="89" t="s">
        <v>1</v>
      </c>
      <c r="B8" s="90"/>
      <c r="C8" s="32" t="s">
        <v>55</v>
      </c>
      <c r="D8" s="34" t="s">
        <v>54</v>
      </c>
      <c r="E8" s="35" t="s">
        <v>65</v>
      </c>
      <c r="F8" s="64" t="s">
        <v>4</v>
      </c>
      <c r="G8" s="15"/>
      <c r="H8" s="23"/>
    </row>
    <row r="9" spans="1:8" s="24" customFormat="1" ht="40.5" customHeight="1" thickBot="1" thickTop="1">
      <c r="A9" s="94" t="s">
        <v>58</v>
      </c>
      <c r="B9" s="126"/>
      <c r="C9" s="54">
        <v>20</v>
      </c>
      <c r="D9" s="36" t="s">
        <v>30</v>
      </c>
      <c r="E9" s="63">
        <v>1500</v>
      </c>
      <c r="F9" s="65">
        <f>E9/20*2.5</f>
        <v>187.5</v>
      </c>
      <c r="G9" s="15"/>
      <c r="H9" s="23"/>
    </row>
    <row r="10" spans="1:8" s="24" customFormat="1" ht="30.75" customHeight="1" thickBot="1" thickTop="1">
      <c r="A10" s="130" t="s">
        <v>59</v>
      </c>
      <c r="B10" s="131"/>
      <c r="C10" s="54">
        <v>20</v>
      </c>
      <c r="D10" s="36" t="s">
        <v>29</v>
      </c>
      <c r="E10" s="63">
        <v>1250</v>
      </c>
      <c r="F10" s="65">
        <f>E10/20*1</f>
        <v>62.5</v>
      </c>
      <c r="G10" s="15"/>
      <c r="H10" s="23"/>
    </row>
    <row r="11" spans="1:8" s="24" customFormat="1" ht="52.5" customHeight="1" thickBot="1" thickTop="1">
      <c r="A11" s="94" t="s">
        <v>63</v>
      </c>
      <c r="B11" s="126"/>
      <c r="C11" s="54">
        <v>20</v>
      </c>
      <c r="D11" s="36" t="s">
        <v>30</v>
      </c>
      <c r="E11" s="62">
        <v>1150</v>
      </c>
      <c r="F11" s="65">
        <f>E11/20*2.5</f>
        <v>143.75</v>
      </c>
      <c r="G11" s="15"/>
      <c r="H11" s="23"/>
    </row>
    <row r="12" spans="1:8" s="24" customFormat="1" ht="70.5" customHeight="1" thickBot="1" thickTop="1">
      <c r="A12" s="94" t="s">
        <v>62</v>
      </c>
      <c r="B12" s="126"/>
      <c r="C12" s="54">
        <v>24</v>
      </c>
      <c r="D12" s="36" t="s">
        <v>31</v>
      </c>
      <c r="E12" s="62">
        <v>1100</v>
      </c>
      <c r="F12" s="65">
        <f>E12/20*0.7</f>
        <v>38.5</v>
      </c>
      <c r="G12" s="15"/>
      <c r="H12" s="23"/>
    </row>
    <row r="13" spans="1:8" s="24" customFormat="1" ht="39" customHeight="1" thickBot="1" thickTop="1">
      <c r="A13" s="94" t="s">
        <v>64</v>
      </c>
      <c r="B13" s="126"/>
      <c r="C13" s="54">
        <v>20</v>
      </c>
      <c r="D13" s="36" t="s">
        <v>32</v>
      </c>
      <c r="E13" s="62">
        <v>1350</v>
      </c>
      <c r="F13" s="65">
        <f>E13/20*0.5</f>
        <v>33.75</v>
      </c>
      <c r="G13" s="15"/>
      <c r="H13" s="23"/>
    </row>
    <row r="14" spans="1:8" s="24" customFormat="1" ht="36" customHeight="1" thickBot="1" thickTop="1">
      <c r="A14" s="94" t="s">
        <v>34</v>
      </c>
      <c r="B14" s="95"/>
      <c r="C14" s="54">
        <v>20</v>
      </c>
      <c r="D14" s="36" t="s">
        <v>29</v>
      </c>
      <c r="E14" s="62">
        <v>1680</v>
      </c>
      <c r="F14" s="65">
        <f>E14/20*1</f>
        <v>84</v>
      </c>
      <c r="G14" s="15"/>
      <c r="H14" s="23"/>
    </row>
    <row r="15" spans="1:8" s="24" customFormat="1" ht="38.25" customHeight="1" thickBot="1" thickTop="1">
      <c r="A15" s="94" t="s">
        <v>33</v>
      </c>
      <c r="B15" s="95"/>
      <c r="C15" s="54">
        <v>20</v>
      </c>
      <c r="D15" s="36" t="s">
        <v>35</v>
      </c>
      <c r="E15" s="62">
        <v>1470</v>
      </c>
      <c r="F15" s="65">
        <f>E15/20*2</f>
        <v>147</v>
      </c>
      <c r="G15" s="15"/>
      <c r="H15" s="23"/>
    </row>
    <row r="16" spans="1:8" s="24" customFormat="1" ht="19.5" customHeight="1" thickBot="1" thickTop="1">
      <c r="A16" s="127" t="s">
        <v>40</v>
      </c>
      <c r="B16" s="37" t="s">
        <v>36</v>
      </c>
      <c r="C16" s="85">
        <v>20</v>
      </c>
      <c r="D16" s="36" t="s">
        <v>51</v>
      </c>
      <c r="E16" s="92">
        <v>1430</v>
      </c>
      <c r="F16" s="65">
        <f>E16/20*3.5</f>
        <v>250.25</v>
      </c>
      <c r="G16" s="15"/>
      <c r="H16" s="23"/>
    </row>
    <row r="17" spans="1:8" s="24" customFormat="1" ht="19.5" customHeight="1" thickBot="1" thickTop="1">
      <c r="A17" s="128"/>
      <c r="B17" s="37" t="s">
        <v>37</v>
      </c>
      <c r="C17" s="86"/>
      <c r="D17" s="36" t="s">
        <v>30</v>
      </c>
      <c r="E17" s="93"/>
      <c r="F17" s="65">
        <f>E16/20*2.5</f>
        <v>178.75</v>
      </c>
      <c r="G17" s="15"/>
      <c r="H17" s="23"/>
    </row>
    <row r="18" spans="1:8" s="24" customFormat="1" ht="19.5" customHeight="1" thickBot="1" thickTop="1">
      <c r="A18" s="129"/>
      <c r="B18" s="37" t="s">
        <v>39</v>
      </c>
      <c r="C18" s="86"/>
      <c r="D18" s="38" t="s">
        <v>38</v>
      </c>
      <c r="E18" s="93"/>
      <c r="F18" s="66">
        <f>E16/20*1.5</f>
        <v>107.25</v>
      </c>
      <c r="G18" s="15"/>
      <c r="H18" s="23"/>
    </row>
    <row r="19" spans="1:8" s="24" customFormat="1" ht="40.5" customHeight="1" thickBot="1" thickTop="1">
      <c r="A19" s="94" t="s">
        <v>57</v>
      </c>
      <c r="B19" s="95"/>
      <c r="C19" s="54">
        <v>20</v>
      </c>
      <c r="D19" s="36" t="s">
        <v>41</v>
      </c>
      <c r="E19" s="62">
        <v>1440</v>
      </c>
      <c r="F19" s="67">
        <f>E19/C19*0.7</f>
        <v>50.4</v>
      </c>
      <c r="G19" s="15"/>
      <c r="H19" s="23"/>
    </row>
    <row r="20" spans="1:8" s="18" customFormat="1" ht="15.75" thickBot="1" thickTop="1">
      <c r="A20" s="76" t="s">
        <v>5</v>
      </c>
      <c r="B20" s="77"/>
      <c r="C20" s="77"/>
      <c r="D20" s="77"/>
      <c r="E20" s="77"/>
      <c r="F20" s="78"/>
      <c r="G20" s="16"/>
      <c r="H20" s="17"/>
    </row>
    <row r="21" spans="1:8" s="3" customFormat="1" ht="12.75" customHeight="1" thickBot="1" thickTop="1">
      <c r="A21" s="79" t="s">
        <v>6</v>
      </c>
      <c r="B21" s="82" t="s">
        <v>43</v>
      </c>
      <c r="C21" s="39">
        <v>3.5</v>
      </c>
      <c r="D21" s="114">
        <v>0.2</v>
      </c>
      <c r="E21" s="59">
        <v>360</v>
      </c>
      <c r="F21" s="68">
        <f>E21/3.5*0.2</f>
        <v>20.571428571428573</v>
      </c>
      <c r="G21" s="1"/>
      <c r="H21" s="2"/>
    </row>
    <row r="22" spans="1:8" s="3" customFormat="1" ht="14.25" thickBot="1" thickTop="1">
      <c r="A22" s="80"/>
      <c r="B22" s="83"/>
      <c r="C22" s="39">
        <v>7.5</v>
      </c>
      <c r="D22" s="115"/>
      <c r="E22" s="60">
        <v>690</v>
      </c>
      <c r="F22" s="68">
        <f>E22/7.5*0.2</f>
        <v>18.400000000000002</v>
      </c>
      <c r="G22" s="1"/>
      <c r="H22" s="2"/>
    </row>
    <row r="23" spans="1:8" s="3" customFormat="1" ht="25.5" customHeight="1" thickBot="1" thickTop="1">
      <c r="A23" s="99"/>
      <c r="B23" s="98"/>
      <c r="C23" s="43">
        <v>15</v>
      </c>
      <c r="D23" s="116"/>
      <c r="E23" s="60">
        <v>1250</v>
      </c>
      <c r="F23" s="69">
        <f>E23/15*0.2</f>
        <v>16.666666666666668</v>
      </c>
      <c r="G23" s="1"/>
      <c r="H23" s="2"/>
    </row>
    <row r="24" spans="1:8" s="3" customFormat="1" ht="12.75" customHeight="1" thickBot="1" thickTop="1">
      <c r="A24" s="79" t="s">
        <v>7</v>
      </c>
      <c r="B24" s="82" t="s">
        <v>44</v>
      </c>
      <c r="C24" s="39">
        <v>3.5</v>
      </c>
      <c r="D24" s="114">
        <v>0.2</v>
      </c>
      <c r="E24" s="59">
        <v>290</v>
      </c>
      <c r="F24" s="69">
        <f>E24/3.5*0.2</f>
        <v>16.571428571428573</v>
      </c>
      <c r="G24" s="1"/>
      <c r="H24" s="2"/>
    </row>
    <row r="25" spans="1:8" s="3" customFormat="1" ht="14.25" thickBot="1" thickTop="1">
      <c r="A25" s="80"/>
      <c r="B25" s="83"/>
      <c r="C25" s="39">
        <v>7.5</v>
      </c>
      <c r="D25" s="115"/>
      <c r="E25" s="60">
        <v>510</v>
      </c>
      <c r="F25" s="69">
        <f>E25/7.5*0.2</f>
        <v>13.600000000000001</v>
      </c>
      <c r="G25" s="1"/>
      <c r="H25" s="2"/>
    </row>
    <row r="26" spans="1:8" s="3" customFormat="1" ht="14.25" thickBot="1" thickTop="1">
      <c r="A26" s="80"/>
      <c r="B26" s="83"/>
      <c r="C26" s="39">
        <v>15</v>
      </c>
      <c r="D26" s="115"/>
      <c r="E26" s="60">
        <v>930</v>
      </c>
      <c r="F26" s="69">
        <f>E26/15*0.2</f>
        <v>12.4</v>
      </c>
      <c r="G26" s="1"/>
      <c r="H26" s="2"/>
    </row>
    <row r="27" spans="1:8" s="3" customFormat="1" ht="14.25" thickBot="1" thickTop="1">
      <c r="A27" s="99"/>
      <c r="B27" s="98"/>
      <c r="C27" s="43">
        <v>25</v>
      </c>
      <c r="D27" s="116"/>
      <c r="E27" s="60">
        <v>1440</v>
      </c>
      <c r="F27" s="69">
        <f>E27/25*0.2</f>
        <v>11.520000000000001</v>
      </c>
      <c r="G27" s="1"/>
      <c r="H27" s="2"/>
    </row>
    <row r="28" spans="1:8" s="3" customFormat="1" ht="12.75" customHeight="1" thickBot="1" thickTop="1">
      <c r="A28" s="120" t="s">
        <v>8</v>
      </c>
      <c r="B28" s="123" t="s">
        <v>44</v>
      </c>
      <c r="C28" s="39">
        <v>3</v>
      </c>
      <c r="D28" s="114">
        <v>0.2</v>
      </c>
      <c r="E28" s="59">
        <v>210</v>
      </c>
      <c r="F28" s="69">
        <f>E28/3*0.2</f>
        <v>14</v>
      </c>
      <c r="G28" s="1"/>
      <c r="H28" s="2"/>
    </row>
    <row r="29" spans="1:8" s="3" customFormat="1" ht="14.25" thickBot="1" thickTop="1">
      <c r="A29" s="121"/>
      <c r="B29" s="124"/>
      <c r="C29" s="39">
        <v>7</v>
      </c>
      <c r="D29" s="115"/>
      <c r="E29" s="60">
        <v>400</v>
      </c>
      <c r="F29" s="69">
        <f>E29/7*0.2</f>
        <v>11.42857142857143</v>
      </c>
      <c r="G29" s="1"/>
      <c r="H29" s="2"/>
    </row>
    <row r="30" spans="1:8" s="3" customFormat="1" ht="14.25" thickBot="1" thickTop="1">
      <c r="A30" s="121"/>
      <c r="B30" s="124"/>
      <c r="C30" s="39">
        <v>14</v>
      </c>
      <c r="D30" s="115"/>
      <c r="E30" s="60">
        <v>740</v>
      </c>
      <c r="F30" s="69">
        <f>E30/14*0.2</f>
        <v>10.571428571428571</v>
      </c>
      <c r="G30" s="1"/>
      <c r="H30" s="2"/>
    </row>
    <row r="31" spans="1:8" s="3" customFormat="1" ht="14.25" thickBot="1" thickTop="1">
      <c r="A31" s="122"/>
      <c r="B31" s="125"/>
      <c r="C31" s="43">
        <v>23</v>
      </c>
      <c r="D31" s="116"/>
      <c r="E31" s="60">
        <v>1190</v>
      </c>
      <c r="F31" s="69">
        <f>E31/23*0.2</f>
        <v>10.347826086956523</v>
      </c>
      <c r="G31" s="1"/>
      <c r="H31" s="2"/>
    </row>
    <row r="32" spans="1:8" s="3" customFormat="1" ht="12.75" customHeight="1" thickBot="1" thickTop="1">
      <c r="A32" s="79" t="s">
        <v>9</v>
      </c>
      <c r="B32" s="82" t="s">
        <v>45</v>
      </c>
      <c r="C32" s="39">
        <v>3.5</v>
      </c>
      <c r="D32" s="114">
        <v>0.2</v>
      </c>
      <c r="E32" s="59">
        <v>350</v>
      </c>
      <c r="F32" s="69">
        <f>E32/3.5*0.2</f>
        <v>20</v>
      </c>
      <c r="G32" s="1"/>
      <c r="H32" s="2"/>
    </row>
    <row r="33" spans="1:8" s="3" customFormat="1" ht="14.25" thickBot="1" thickTop="1">
      <c r="A33" s="80"/>
      <c r="B33" s="83"/>
      <c r="C33" s="39">
        <v>7.5</v>
      </c>
      <c r="D33" s="115"/>
      <c r="E33" s="59">
        <v>640</v>
      </c>
      <c r="F33" s="69">
        <f>E33/7.5*0.2</f>
        <v>17.066666666666666</v>
      </c>
      <c r="G33" s="1"/>
      <c r="H33" s="2"/>
    </row>
    <row r="34" spans="1:8" s="3" customFormat="1" ht="14.25" thickBot="1" thickTop="1">
      <c r="A34" s="80"/>
      <c r="B34" s="83"/>
      <c r="C34" s="39">
        <v>15</v>
      </c>
      <c r="D34" s="115"/>
      <c r="E34" s="59">
        <v>1190</v>
      </c>
      <c r="F34" s="69">
        <f>E34/15*0.2</f>
        <v>15.866666666666667</v>
      </c>
      <c r="G34" s="1"/>
      <c r="H34" s="2"/>
    </row>
    <row r="35" spans="1:8" s="3" customFormat="1" ht="14.25" thickBot="1" thickTop="1">
      <c r="A35" s="81"/>
      <c r="B35" s="84"/>
      <c r="C35" s="58">
        <v>25</v>
      </c>
      <c r="D35" s="119"/>
      <c r="E35" s="61">
        <v>1960</v>
      </c>
      <c r="F35" s="70">
        <f>E35/25*0.2</f>
        <v>15.680000000000001</v>
      </c>
      <c r="G35" s="1"/>
      <c r="H35" s="2"/>
    </row>
    <row r="36" spans="1:8" s="19" customFormat="1" ht="12.75">
      <c r="A36" s="48"/>
      <c r="B36" s="56"/>
      <c r="C36" s="49"/>
      <c r="D36" s="49"/>
      <c r="E36" s="50"/>
      <c r="F36" s="57"/>
      <c r="G36" s="20"/>
      <c r="H36" s="21"/>
    </row>
    <row r="37" spans="1:8" s="19" customFormat="1" ht="12.75">
      <c r="A37" s="48"/>
      <c r="B37" s="56"/>
      <c r="C37" s="49"/>
      <c r="D37" s="49"/>
      <c r="E37" s="50"/>
      <c r="F37" s="57"/>
      <c r="G37" s="20"/>
      <c r="H37" s="21"/>
    </row>
    <row r="38" spans="1:8" s="19" customFormat="1" ht="13.5" thickBot="1">
      <c r="A38" s="48"/>
      <c r="B38" s="56"/>
      <c r="C38" s="49"/>
      <c r="D38" s="49"/>
      <c r="E38" s="50"/>
      <c r="F38" s="57"/>
      <c r="G38" s="20"/>
      <c r="H38" s="21"/>
    </row>
    <row r="39" spans="1:8" s="24" customFormat="1" ht="45.75" thickBot="1">
      <c r="A39" s="89" t="s">
        <v>1</v>
      </c>
      <c r="B39" s="90"/>
      <c r="C39" s="33" t="s">
        <v>61</v>
      </c>
      <c r="D39" s="34" t="s">
        <v>2</v>
      </c>
      <c r="E39" s="35" t="s">
        <v>3</v>
      </c>
      <c r="F39" s="64" t="s">
        <v>4</v>
      </c>
      <c r="G39" s="22"/>
      <c r="H39" s="23"/>
    </row>
    <row r="40" spans="1:8" s="3" customFormat="1" ht="12.75" customHeight="1" thickBot="1" thickTop="1">
      <c r="A40" s="79" t="s">
        <v>10</v>
      </c>
      <c r="B40" s="82" t="s">
        <v>45</v>
      </c>
      <c r="C40" s="43">
        <v>3</v>
      </c>
      <c r="D40" s="114">
        <v>0.2</v>
      </c>
      <c r="E40" s="51">
        <v>280</v>
      </c>
      <c r="F40" s="71">
        <f>E40/3*0.2</f>
        <v>18.666666666666668</v>
      </c>
      <c r="G40" s="1"/>
      <c r="H40" s="2"/>
    </row>
    <row r="41" spans="1:8" s="3" customFormat="1" ht="14.25" thickBot="1" thickTop="1">
      <c r="A41" s="80"/>
      <c r="B41" s="83"/>
      <c r="C41" s="39">
        <v>7</v>
      </c>
      <c r="D41" s="115"/>
      <c r="E41" s="42">
        <v>530</v>
      </c>
      <c r="F41" s="69">
        <f>E41/7*0.2</f>
        <v>15.142857142857142</v>
      </c>
      <c r="G41" s="1"/>
      <c r="H41" s="2"/>
    </row>
    <row r="42" spans="1:8" s="3" customFormat="1" ht="14.25" thickBot="1" thickTop="1">
      <c r="A42" s="80"/>
      <c r="B42" s="83"/>
      <c r="C42" s="39">
        <v>14</v>
      </c>
      <c r="D42" s="115"/>
      <c r="E42" s="42">
        <v>1000</v>
      </c>
      <c r="F42" s="69">
        <f>E42/14*0.2</f>
        <v>14.285714285714286</v>
      </c>
      <c r="G42" s="1"/>
      <c r="H42" s="2"/>
    </row>
    <row r="43" spans="1:8" s="3" customFormat="1" ht="14.25" thickBot="1" thickTop="1">
      <c r="A43" s="99"/>
      <c r="B43" s="98"/>
      <c r="C43" s="43">
        <v>23</v>
      </c>
      <c r="D43" s="116"/>
      <c r="E43" s="44">
        <v>1570</v>
      </c>
      <c r="F43" s="69">
        <f>E43/23*0.2</f>
        <v>13.652173913043478</v>
      </c>
      <c r="G43" s="1"/>
      <c r="H43" s="2"/>
    </row>
    <row r="44" spans="1:8" s="3" customFormat="1" ht="12.75" customHeight="1" thickBot="1" thickTop="1">
      <c r="A44" s="79" t="s">
        <v>11</v>
      </c>
      <c r="B44" s="82" t="s">
        <v>46</v>
      </c>
      <c r="C44" s="39">
        <v>3.5</v>
      </c>
      <c r="D44" s="114">
        <v>0.2</v>
      </c>
      <c r="E44" s="40">
        <v>250</v>
      </c>
      <c r="F44" s="69">
        <f>E44/3.5*0.2</f>
        <v>14.285714285714286</v>
      </c>
      <c r="G44" s="1"/>
      <c r="H44" s="2"/>
    </row>
    <row r="45" spans="1:8" s="3" customFormat="1" ht="14.25" thickBot="1" thickTop="1">
      <c r="A45" s="80"/>
      <c r="B45" s="83"/>
      <c r="C45" s="39">
        <v>7.5</v>
      </c>
      <c r="D45" s="115"/>
      <c r="E45" s="42">
        <v>430</v>
      </c>
      <c r="F45" s="69">
        <f>E45/7.5*0.2</f>
        <v>11.466666666666669</v>
      </c>
      <c r="G45" s="1"/>
      <c r="H45" s="2"/>
    </row>
    <row r="46" spans="1:8" s="3" customFormat="1" ht="14.25" thickBot="1" thickTop="1">
      <c r="A46" s="80"/>
      <c r="B46" s="83"/>
      <c r="C46" s="39">
        <v>15</v>
      </c>
      <c r="D46" s="115"/>
      <c r="E46" s="42">
        <v>840</v>
      </c>
      <c r="F46" s="69">
        <f>E46/15*0.2</f>
        <v>11.200000000000001</v>
      </c>
      <c r="G46" s="1"/>
      <c r="H46" s="2"/>
    </row>
    <row r="47" spans="1:8" s="3" customFormat="1" ht="14.25" thickBot="1" thickTop="1">
      <c r="A47" s="99"/>
      <c r="B47" s="98"/>
      <c r="C47" s="43">
        <v>25</v>
      </c>
      <c r="D47" s="116"/>
      <c r="E47" s="44">
        <v>1360</v>
      </c>
      <c r="F47" s="69">
        <f>E47/25*0.2</f>
        <v>10.88</v>
      </c>
      <c r="G47" s="1"/>
      <c r="H47" s="2"/>
    </row>
    <row r="48" spans="1:8" s="3" customFormat="1" ht="12.75" customHeight="1" thickBot="1" thickTop="1">
      <c r="A48" s="80" t="s">
        <v>12</v>
      </c>
      <c r="B48" s="83" t="s">
        <v>47</v>
      </c>
      <c r="C48" s="43">
        <v>3</v>
      </c>
      <c r="D48" s="115">
        <v>0.2</v>
      </c>
      <c r="E48" s="46">
        <v>310</v>
      </c>
      <c r="F48" s="71">
        <f>E48/3*0.2</f>
        <v>20.666666666666668</v>
      </c>
      <c r="G48" s="1"/>
      <c r="H48" s="2"/>
    </row>
    <row r="49" spans="1:8" s="3" customFormat="1" ht="12.75" customHeight="1" thickBot="1" thickTop="1">
      <c r="A49" s="80"/>
      <c r="B49" s="83"/>
      <c r="C49" s="39">
        <v>7</v>
      </c>
      <c r="D49" s="115"/>
      <c r="E49" s="47">
        <v>610</v>
      </c>
      <c r="F49" s="69">
        <f>E49/7*0.2</f>
        <v>17.428571428571427</v>
      </c>
      <c r="G49" s="1"/>
      <c r="H49" s="2"/>
    </row>
    <row r="50" spans="1:8" s="3" customFormat="1" ht="20.25" customHeight="1" thickBot="1" thickTop="1">
      <c r="A50" s="99"/>
      <c r="B50" s="98"/>
      <c r="C50" s="43">
        <v>14</v>
      </c>
      <c r="D50" s="116"/>
      <c r="E50" s="44">
        <v>1180</v>
      </c>
      <c r="F50" s="69">
        <f>E50/14*0.2</f>
        <v>16.857142857142858</v>
      </c>
      <c r="G50" s="1"/>
      <c r="H50" s="2"/>
    </row>
    <row r="51" spans="1:8" s="3" customFormat="1" ht="14.25" thickBot="1" thickTop="1">
      <c r="A51" s="79" t="s">
        <v>13</v>
      </c>
      <c r="B51" s="83" t="s">
        <v>48</v>
      </c>
      <c r="C51" s="45">
        <v>3</v>
      </c>
      <c r="D51" s="91">
        <v>0.2</v>
      </c>
      <c r="E51" s="46">
        <v>230</v>
      </c>
      <c r="F51" s="71">
        <f>E51/3*0.2</f>
        <v>15.333333333333336</v>
      </c>
      <c r="G51" s="1"/>
      <c r="H51" s="2"/>
    </row>
    <row r="52" spans="1:8" s="3" customFormat="1" ht="14.25" thickBot="1" thickTop="1">
      <c r="A52" s="80"/>
      <c r="B52" s="83"/>
      <c r="C52" s="45">
        <v>7</v>
      </c>
      <c r="D52" s="91"/>
      <c r="E52" s="47">
        <v>450</v>
      </c>
      <c r="F52" s="69">
        <f>E52/7*0.2</f>
        <v>12.85714285714286</v>
      </c>
      <c r="G52" s="1"/>
      <c r="H52" s="2"/>
    </row>
    <row r="53" spans="1:8" s="3" customFormat="1" ht="14.25" thickBot="1" thickTop="1">
      <c r="A53" s="80"/>
      <c r="B53" s="83"/>
      <c r="C53" s="41">
        <v>14</v>
      </c>
      <c r="D53" s="91"/>
      <c r="E53" s="47">
        <v>830</v>
      </c>
      <c r="F53" s="69">
        <f>E53/14*0.2</f>
        <v>11.857142857142858</v>
      </c>
      <c r="G53" s="1"/>
      <c r="H53" s="2"/>
    </row>
    <row r="54" spans="1:8" s="18" customFormat="1" ht="15.75" customHeight="1" thickBot="1" thickTop="1">
      <c r="A54" s="76" t="s">
        <v>14</v>
      </c>
      <c r="B54" s="77"/>
      <c r="C54" s="77"/>
      <c r="D54" s="77"/>
      <c r="E54" s="77"/>
      <c r="F54" s="78"/>
      <c r="G54" s="16"/>
      <c r="H54" s="17"/>
    </row>
    <row r="55" spans="1:8" s="18" customFormat="1" ht="12" customHeight="1" thickTop="1">
      <c r="A55" s="96" t="s">
        <v>49</v>
      </c>
      <c r="B55" s="83" t="s">
        <v>50</v>
      </c>
      <c r="C55" s="117">
        <v>24</v>
      </c>
      <c r="D55" s="72" t="s">
        <v>68</v>
      </c>
      <c r="E55" s="74">
        <v>1450</v>
      </c>
      <c r="F55" s="87"/>
      <c r="G55" s="16"/>
      <c r="H55" s="17"/>
    </row>
    <row r="56" spans="1:8" s="18" customFormat="1" ht="12" customHeight="1" thickBot="1">
      <c r="A56" s="97"/>
      <c r="B56" s="98"/>
      <c r="C56" s="118"/>
      <c r="D56" s="73"/>
      <c r="E56" s="75"/>
      <c r="F56" s="88"/>
      <c r="G56" s="16"/>
      <c r="H56" s="17"/>
    </row>
    <row r="57" spans="1:8" s="3" customFormat="1" ht="14.25" thickBot="1" thickTop="1">
      <c r="A57" s="112" t="s">
        <v>52</v>
      </c>
      <c r="B57" s="82" t="s">
        <v>15</v>
      </c>
      <c r="C57" s="39">
        <v>8</v>
      </c>
      <c r="D57" s="100" t="s">
        <v>68</v>
      </c>
      <c r="E57" s="59">
        <v>570</v>
      </c>
      <c r="F57" s="69">
        <f>E57/8*0.15</f>
        <v>10.6875</v>
      </c>
      <c r="G57" s="1"/>
      <c r="H57" s="2"/>
    </row>
    <row r="58" spans="1:8" s="3" customFormat="1" ht="22.5" customHeight="1" thickBot="1" thickTop="1">
      <c r="A58" s="107"/>
      <c r="B58" s="83"/>
      <c r="C58" s="43">
        <v>16</v>
      </c>
      <c r="D58" s="102"/>
      <c r="E58" s="59">
        <v>1030</v>
      </c>
      <c r="F58" s="69">
        <f>E58/16*0.15</f>
        <v>9.65625</v>
      </c>
      <c r="G58" s="1"/>
      <c r="H58" s="2"/>
    </row>
    <row r="59" spans="1:8" s="3" customFormat="1" ht="21.75" customHeight="1" thickBot="1" thickTop="1">
      <c r="A59" s="113"/>
      <c r="B59" s="98"/>
      <c r="C59" s="43">
        <v>22</v>
      </c>
      <c r="D59" s="101"/>
      <c r="E59" s="60">
        <v>1360</v>
      </c>
      <c r="F59" s="69">
        <f>E59/22*0.15</f>
        <v>9.272727272727273</v>
      </c>
      <c r="G59" s="1"/>
      <c r="H59" s="2"/>
    </row>
    <row r="60" spans="1:8" s="3" customFormat="1" ht="19.5" customHeight="1" thickBot="1" thickTop="1">
      <c r="A60" s="80" t="s">
        <v>16</v>
      </c>
      <c r="B60" s="83" t="s">
        <v>17</v>
      </c>
      <c r="C60" s="43">
        <v>5</v>
      </c>
      <c r="D60" s="91" t="s">
        <v>70</v>
      </c>
      <c r="E60" s="60">
        <v>210</v>
      </c>
      <c r="F60" s="71">
        <f>E60/5*0.15</f>
        <v>6.3</v>
      </c>
      <c r="G60" s="1"/>
      <c r="H60" s="2"/>
    </row>
    <row r="61" spans="1:8" s="3" customFormat="1" ht="19.5" customHeight="1" thickBot="1" thickTop="1">
      <c r="A61" s="99"/>
      <c r="B61" s="98"/>
      <c r="C61" s="43">
        <v>10</v>
      </c>
      <c r="D61" s="111"/>
      <c r="E61" s="60">
        <v>370</v>
      </c>
      <c r="F61" s="69">
        <f>E61/10*0.15</f>
        <v>5.55</v>
      </c>
      <c r="G61" s="1"/>
      <c r="H61" s="2"/>
    </row>
    <row r="62" spans="1:8" s="3" customFormat="1" ht="19.5" customHeight="1" thickBot="1" thickTop="1">
      <c r="A62" s="80" t="s">
        <v>53</v>
      </c>
      <c r="B62" s="83" t="s">
        <v>17</v>
      </c>
      <c r="C62" s="43">
        <v>5</v>
      </c>
      <c r="D62" s="91" t="s">
        <v>69</v>
      </c>
      <c r="E62" s="60">
        <v>160</v>
      </c>
      <c r="F62" s="71">
        <f>E62/5*0.2</f>
        <v>6.4</v>
      </c>
      <c r="G62" s="1"/>
      <c r="H62" s="2"/>
    </row>
    <row r="63" spans="1:8" s="3" customFormat="1" ht="19.5" customHeight="1" thickBot="1" thickTop="1">
      <c r="A63" s="99"/>
      <c r="B63" s="98"/>
      <c r="C63" s="43">
        <v>10</v>
      </c>
      <c r="D63" s="111"/>
      <c r="E63" s="60">
        <v>280</v>
      </c>
      <c r="F63" s="69">
        <f>E63/10*0.2</f>
        <v>5.6000000000000005</v>
      </c>
      <c r="G63" s="1"/>
      <c r="H63" s="2"/>
    </row>
    <row r="64" spans="1:8" s="3" customFormat="1" ht="14.25" thickBot="1" thickTop="1">
      <c r="A64" s="107" t="s">
        <v>42</v>
      </c>
      <c r="B64" s="109" t="s">
        <v>56</v>
      </c>
      <c r="C64" s="43">
        <v>1</v>
      </c>
      <c r="D64" s="102" t="s">
        <v>68</v>
      </c>
      <c r="E64" s="51">
        <v>190</v>
      </c>
      <c r="F64" s="69">
        <f>E64/1*0.15</f>
        <v>28.5</v>
      </c>
      <c r="G64" s="1"/>
      <c r="H64" s="2"/>
    </row>
    <row r="65" spans="1:8" s="3" customFormat="1" ht="14.25" thickBot="1" thickTop="1">
      <c r="A65" s="107"/>
      <c r="B65" s="109"/>
      <c r="C65" s="39">
        <v>5</v>
      </c>
      <c r="D65" s="102"/>
      <c r="E65" s="42">
        <v>810</v>
      </c>
      <c r="F65" s="69">
        <f>E65/5*0.15</f>
        <v>24.3</v>
      </c>
      <c r="G65" s="1"/>
      <c r="H65" s="2"/>
    </row>
    <row r="66" spans="1:8" s="3" customFormat="1" ht="14.25" thickBot="1" thickTop="1">
      <c r="A66" s="108"/>
      <c r="B66" s="110"/>
      <c r="C66" s="45">
        <v>10</v>
      </c>
      <c r="D66" s="106"/>
      <c r="E66" s="42">
        <v>1510</v>
      </c>
      <c r="F66" s="69">
        <f>E66/10*0.15</f>
        <v>22.65</v>
      </c>
      <c r="G66" s="1"/>
      <c r="H66" s="2"/>
    </row>
    <row r="67" spans="1:8" s="18" customFormat="1" ht="12" customHeight="1" thickBot="1" thickTop="1">
      <c r="A67" s="76" t="s">
        <v>18</v>
      </c>
      <c r="B67" s="77"/>
      <c r="C67" s="77"/>
      <c r="D67" s="77"/>
      <c r="E67" s="77"/>
      <c r="F67" s="78"/>
      <c r="G67" s="16"/>
      <c r="H67" s="17"/>
    </row>
    <row r="68" spans="1:8" s="3" customFormat="1" ht="14.25" thickBot="1" thickTop="1">
      <c r="A68" s="79" t="s">
        <v>19</v>
      </c>
      <c r="B68" s="82" t="s">
        <v>20</v>
      </c>
      <c r="C68" s="39">
        <v>5</v>
      </c>
      <c r="D68" s="100" t="s">
        <v>67</v>
      </c>
      <c r="E68" s="59">
        <v>150</v>
      </c>
      <c r="F68" s="69">
        <f>E68/5*0.1</f>
        <v>3</v>
      </c>
      <c r="G68" s="1"/>
      <c r="H68" s="2"/>
    </row>
    <row r="69" spans="1:8" s="3" customFormat="1" ht="14.25" thickBot="1" thickTop="1">
      <c r="A69" s="99"/>
      <c r="B69" s="98"/>
      <c r="C69" s="43">
        <v>10</v>
      </c>
      <c r="D69" s="101"/>
      <c r="E69" s="60">
        <v>290</v>
      </c>
      <c r="F69" s="69">
        <f>E69/10*0.1</f>
        <v>2.9000000000000004</v>
      </c>
      <c r="G69" s="1"/>
      <c r="H69" s="2"/>
    </row>
    <row r="70" spans="1:8" s="3" customFormat="1" ht="12.75" customHeight="1" thickBot="1" thickTop="1">
      <c r="A70" s="80" t="s">
        <v>21</v>
      </c>
      <c r="B70" s="83" t="s">
        <v>22</v>
      </c>
      <c r="C70" s="43">
        <v>5</v>
      </c>
      <c r="D70" s="102" t="s">
        <v>66</v>
      </c>
      <c r="E70" s="59">
        <v>260</v>
      </c>
      <c r="F70" s="71">
        <f>E70/5*0.2</f>
        <v>10.4</v>
      </c>
      <c r="G70" s="1"/>
      <c r="H70" s="2"/>
    </row>
    <row r="71" spans="1:8" s="3" customFormat="1" ht="14.25" thickBot="1" thickTop="1">
      <c r="A71" s="99"/>
      <c r="B71" s="98"/>
      <c r="C71" s="43">
        <v>10</v>
      </c>
      <c r="D71" s="101"/>
      <c r="E71" s="60">
        <v>480</v>
      </c>
      <c r="F71" s="69">
        <f>E71/10*0.2</f>
        <v>9.600000000000001</v>
      </c>
      <c r="G71" s="1"/>
      <c r="H71" s="2"/>
    </row>
    <row r="72" spans="1:8" s="3" customFormat="1" ht="12.75" customHeight="1" thickBot="1" thickTop="1">
      <c r="A72" s="80" t="s">
        <v>23</v>
      </c>
      <c r="B72" s="83" t="s">
        <v>24</v>
      </c>
      <c r="C72" s="43">
        <v>0.9</v>
      </c>
      <c r="D72" s="102" t="s">
        <v>67</v>
      </c>
      <c r="E72" s="60">
        <v>150</v>
      </c>
      <c r="F72" s="71">
        <f>E72/0.9*0.1</f>
        <v>16.666666666666668</v>
      </c>
      <c r="G72" s="1"/>
      <c r="H72" s="2"/>
    </row>
    <row r="73" spans="1:8" s="3" customFormat="1" ht="14.25" thickBot="1" thickTop="1">
      <c r="A73" s="80"/>
      <c r="B73" s="83"/>
      <c r="C73" s="39">
        <v>2.5</v>
      </c>
      <c r="D73" s="102"/>
      <c r="E73" s="59">
        <v>390</v>
      </c>
      <c r="F73" s="69">
        <f>E73/2.5*0.1</f>
        <v>15.600000000000001</v>
      </c>
      <c r="G73" s="1"/>
      <c r="H73" s="2"/>
    </row>
    <row r="74" spans="1:8" s="3" customFormat="1" ht="14.25" thickBot="1" thickTop="1">
      <c r="A74" s="104"/>
      <c r="B74" s="105"/>
      <c r="C74" s="45">
        <v>10</v>
      </c>
      <c r="D74" s="106"/>
      <c r="E74" s="46">
        <v>1420</v>
      </c>
      <c r="F74" s="69">
        <f>E74/10*0.1</f>
        <v>14.200000000000001</v>
      </c>
      <c r="G74" s="1"/>
      <c r="H74" s="2"/>
    </row>
    <row r="75" spans="1:8" s="3" customFormat="1" ht="15" customHeight="1" thickBot="1" thickTop="1">
      <c r="A75" s="76" t="s">
        <v>25</v>
      </c>
      <c r="B75" s="77"/>
      <c r="C75" s="77"/>
      <c r="D75" s="77"/>
      <c r="E75" s="77"/>
      <c r="F75" s="78"/>
      <c r="G75" s="20"/>
      <c r="H75" s="2"/>
    </row>
    <row r="76" spans="1:8" s="3" customFormat="1" ht="14.25" thickBot="1" thickTop="1">
      <c r="A76" s="79" t="s">
        <v>26</v>
      </c>
      <c r="B76" s="82" t="s">
        <v>27</v>
      </c>
      <c r="C76" s="39">
        <v>5</v>
      </c>
      <c r="D76" s="100" t="s">
        <v>66</v>
      </c>
      <c r="E76" s="53">
        <v>520</v>
      </c>
      <c r="F76" s="69">
        <f>E76/5*0.2</f>
        <v>20.8</v>
      </c>
      <c r="G76" s="1"/>
      <c r="H76" s="2"/>
    </row>
    <row r="77" spans="1:8" s="3" customFormat="1" ht="14.25" thickBot="1" thickTop="1">
      <c r="A77" s="99"/>
      <c r="B77" s="98"/>
      <c r="C77" s="43">
        <v>10</v>
      </c>
      <c r="D77" s="101"/>
      <c r="E77" s="44">
        <v>1000</v>
      </c>
      <c r="F77" s="69">
        <f>E77/10*0.2</f>
        <v>20</v>
      </c>
      <c r="G77" s="1"/>
      <c r="H77" s="2"/>
    </row>
    <row r="78" spans="1:8" s="3" customFormat="1" ht="12.75" customHeight="1" thickBot="1" thickTop="1">
      <c r="A78" s="80" t="s">
        <v>28</v>
      </c>
      <c r="B78" s="83" t="s">
        <v>27</v>
      </c>
      <c r="C78" s="43">
        <v>5</v>
      </c>
      <c r="D78" s="102" t="s">
        <v>66</v>
      </c>
      <c r="E78" s="46">
        <v>710</v>
      </c>
      <c r="F78" s="71">
        <f>E78/5*0.2</f>
        <v>28.400000000000002</v>
      </c>
      <c r="G78" s="1"/>
      <c r="H78" s="2"/>
    </row>
    <row r="79" spans="1:8" s="3" customFormat="1" ht="14.25" thickBot="1" thickTop="1">
      <c r="A79" s="81"/>
      <c r="B79" s="84"/>
      <c r="C79" s="58">
        <v>10</v>
      </c>
      <c r="D79" s="103"/>
      <c r="E79" s="52">
        <v>1420</v>
      </c>
      <c r="F79" s="70">
        <f>E79/10*0.2</f>
        <v>28.400000000000002</v>
      </c>
      <c r="G79" s="1"/>
      <c r="H79" s="2"/>
    </row>
    <row r="80" spans="1:8" s="3" customFormat="1" ht="12.75">
      <c r="A80" s="25"/>
      <c r="B80" s="26"/>
      <c r="C80" s="27"/>
      <c r="D80" s="27"/>
      <c r="E80" s="28"/>
      <c r="F80" s="29"/>
      <c r="G80" s="1"/>
      <c r="H80" s="2"/>
    </row>
    <row r="81" spans="1:8" s="3" customFormat="1" ht="12.75">
      <c r="A81" s="25"/>
      <c r="B81" s="26"/>
      <c r="C81" s="27"/>
      <c r="D81" s="27"/>
      <c r="E81" s="28"/>
      <c r="F81" s="29"/>
      <c r="G81" s="1"/>
      <c r="H81" s="2"/>
    </row>
    <row r="82" spans="1:8" s="3" customFormat="1" ht="12.75">
      <c r="A82" s="25"/>
      <c r="B82" s="26"/>
      <c r="C82" s="27"/>
      <c r="D82" s="27"/>
      <c r="E82" s="28"/>
      <c r="F82" s="29"/>
      <c r="G82" s="1"/>
      <c r="H82" s="2"/>
    </row>
    <row r="83" spans="1:8" s="3" customFormat="1" ht="12.75">
      <c r="A83" s="25"/>
      <c r="B83" s="26"/>
      <c r="C83" s="27"/>
      <c r="D83" s="27"/>
      <c r="E83" s="28"/>
      <c r="F83" s="29"/>
      <c r="G83" s="1"/>
      <c r="H83" s="2"/>
    </row>
  </sheetData>
  <sheetProtection/>
  <mergeCells count="77">
    <mergeCell ref="A9:B9"/>
    <mergeCell ref="A10:B10"/>
    <mergeCell ref="A5:F6"/>
    <mergeCell ref="A1:F1"/>
    <mergeCell ref="A2:F2"/>
    <mergeCell ref="A8:B8"/>
    <mergeCell ref="A20:F20"/>
    <mergeCell ref="A21:A23"/>
    <mergeCell ref="B21:B23"/>
    <mergeCell ref="D21:D23"/>
    <mergeCell ref="A11:B11"/>
    <mergeCell ref="A12:B12"/>
    <mergeCell ref="A13:B13"/>
    <mergeCell ref="A14:B14"/>
    <mergeCell ref="A15:B15"/>
    <mergeCell ref="A16:A18"/>
    <mergeCell ref="D32:D35"/>
    <mergeCell ref="A40:A43"/>
    <mergeCell ref="B40:B43"/>
    <mergeCell ref="D40:D43"/>
    <mergeCell ref="A24:A27"/>
    <mergeCell ref="B24:B27"/>
    <mergeCell ref="D24:D27"/>
    <mergeCell ref="A28:A31"/>
    <mergeCell ref="B28:B31"/>
    <mergeCell ref="D28:D31"/>
    <mergeCell ref="A57:A59"/>
    <mergeCell ref="B57:B59"/>
    <mergeCell ref="D57:D59"/>
    <mergeCell ref="A44:A47"/>
    <mergeCell ref="B44:B47"/>
    <mergeCell ref="D44:D47"/>
    <mergeCell ref="A48:A50"/>
    <mergeCell ref="B48:B50"/>
    <mergeCell ref="D48:D50"/>
    <mergeCell ref="C55:C56"/>
    <mergeCell ref="A60:A61"/>
    <mergeCell ref="B60:B61"/>
    <mergeCell ref="D60:D61"/>
    <mergeCell ref="A62:A63"/>
    <mergeCell ref="B62:B63"/>
    <mergeCell ref="D62:D63"/>
    <mergeCell ref="B72:B74"/>
    <mergeCell ref="D72:D74"/>
    <mergeCell ref="A64:A66"/>
    <mergeCell ref="B64:B66"/>
    <mergeCell ref="D64:D66"/>
    <mergeCell ref="A67:F67"/>
    <mergeCell ref="A68:A69"/>
    <mergeCell ref="B68:B69"/>
    <mergeCell ref="D68:D69"/>
    <mergeCell ref="A76:A77"/>
    <mergeCell ref="B76:B77"/>
    <mergeCell ref="D76:D77"/>
    <mergeCell ref="A78:A79"/>
    <mergeCell ref="B78:B79"/>
    <mergeCell ref="D78:D79"/>
    <mergeCell ref="D51:D53"/>
    <mergeCell ref="E16:E18"/>
    <mergeCell ref="A19:B19"/>
    <mergeCell ref="A55:A56"/>
    <mergeCell ref="B55:B56"/>
    <mergeCell ref="A75:F75"/>
    <mergeCell ref="A70:A71"/>
    <mergeCell ref="B70:B71"/>
    <mergeCell ref="D70:D71"/>
    <mergeCell ref="A72:A74"/>
    <mergeCell ref="D55:D56"/>
    <mergeCell ref="E55:E56"/>
    <mergeCell ref="A54:F54"/>
    <mergeCell ref="A32:A35"/>
    <mergeCell ref="B32:B35"/>
    <mergeCell ref="C16:C18"/>
    <mergeCell ref="F55:F56"/>
    <mergeCell ref="A39:B39"/>
    <mergeCell ref="A51:A53"/>
    <mergeCell ref="B51:B53"/>
  </mergeCells>
  <printOptions/>
  <pageMargins left="0.17" right="0.17" top="0.19" bottom="0.32" header="0.3" footer="0.17"/>
  <pageSetup horizontalDpi="600" verticalDpi="600" orientation="portrait" paperSize="9" r:id="rId2"/>
  <ignoredErrors>
    <ignoredError sqref="F10 F77 F7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2017-04-12T11:38:18Z</cp:lastPrinted>
  <dcterms:created xsi:type="dcterms:W3CDTF">2016-04-07T12:33:47Z</dcterms:created>
  <dcterms:modified xsi:type="dcterms:W3CDTF">2018-03-16T09:10:40Z</dcterms:modified>
  <cp:category/>
  <cp:version/>
  <cp:contentType/>
  <cp:contentStatus/>
</cp:coreProperties>
</file>